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96" windowWidth="16296" windowHeight="664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B25"/>
  <c r="J25" s="1"/>
  <c r="J24"/>
  <c r="M24" s="1"/>
  <c r="F24"/>
  <c r="I24" s="1"/>
  <c r="B24"/>
  <c r="E24" s="1"/>
  <c r="J23"/>
  <c r="M23" s="1"/>
  <c r="F23"/>
  <c r="I23" s="1"/>
  <c r="B23"/>
  <c r="E23" s="1"/>
  <c r="J22"/>
  <c r="M22" s="1"/>
  <c r="F22"/>
  <c r="I22" s="1"/>
  <c r="B22"/>
  <c r="E22" s="1"/>
  <c r="J21"/>
  <c r="M21" s="1"/>
  <c r="F21"/>
  <c r="I21" s="1"/>
  <c r="B21"/>
  <c r="E21" s="1"/>
  <c r="J20"/>
  <c r="F20"/>
  <c r="C20"/>
  <c r="D20" s="1"/>
  <c r="B20"/>
  <c r="K10"/>
  <c r="K25" s="1"/>
  <c r="G10"/>
  <c r="G25" s="1"/>
  <c r="C10"/>
  <c r="C25" s="1"/>
  <c r="K9"/>
  <c r="G9"/>
  <c r="G24" s="1"/>
  <c r="K8"/>
  <c r="K24" s="1"/>
  <c r="G8"/>
  <c r="C8" s="1"/>
  <c r="K7"/>
  <c r="K22" s="1"/>
  <c r="C7"/>
  <c r="C22" s="1"/>
  <c r="G6"/>
  <c r="G22" s="1"/>
  <c r="C6"/>
  <c r="K5"/>
  <c r="K21" s="1"/>
  <c r="H5"/>
  <c r="G5"/>
  <c r="G20" s="1"/>
  <c r="H20" s="1"/>
  <c r="D5"/>
  <c r="C5"/>
  <c r="C21" s="1"/>
  <c r="C24" l="1"/>
  <c r="D24" s="1"/>
  <c r="C23"/>
  <c r="D23" s="1"/>
  <c r="K20"/>
  <c r="L20" s="1"/>
  <c r="D21"/>
  <c r="L21"/>
  <c r="D22"/>
  <c r="H22"/>
  <c r="L22"/>
  <c r="H23"/>
  <c r="L23"/>
  <c r="H24"/>
  <c r="L24"/>
  <c r="G21"/>
  <c r="H21" s="1"/>
  <c r="G23"/>
  <c r="K23"/>
</calcChain>
</file>

<file path=xl/sharedStrings.xml><?xml version="1.0" encoding="utf-8"?>
<sst xmlns="http://schemas.openxmlformats.org/spreadsheetml/2006/main" count="56" uniqueCount="28">
  <si>
    <t>金额单位:亿元</t>
    <phoneticPr fontId="5" type="noConversion"/>
  </si>
  <si>
    <t>累计进出口</t>
  </si>
  <si>
    <t>累计出口</t>
  </si>
  <si>
    <t>累计进口</t>
  </si>
  <si>
    <t>本年累计</t>
  </si>
  <si>
    <t>去年累计</t>
  </si>
  <si>
    <t>同比</t>
  </si>
  <si>
    <r>
      <t>1</t>
    </r>
    <r>
      <rPr>
        <sz val="12"/>
        <rFont val="黑体"/>
        <family val="3"/>
        <charset val="134"/>
      </rPr>
      <t>月</t>
    </r>
  </si>
  <si>
    <r>
      <t>2</t>
    </r>
    <r>
      <rPr>
        <sz val="12"/>
        <rFont val="黑体"/>
        <family val="3"/>
        <charset val="134"/>
      </rPr>
      <t>月</t>
    </r>
  </si>
  <si>
    <r>
      <t>3</t>
    </r>
    <r>
      <rPr>
        <sz val="12"/>
        <rFont val="黑体"/>
        <family val="3"/>
        <charset val="134"/>
      </rPr>
      <t>月</t>
    </r>
  </si>
  <si>
    <r>
      <t>4</t>
    </r>
    <r>
      <rPr>
        <sz val="12"/>
        <rFont val="黑体"/>
        <family val="3"/>
        <charset val="134"/>
      </rPr>
      <t>月</t>
    </r>
  </si>
  <si>
    <r>
      <t>5</t>
    </r>
    <r>
      <rPr>
        <sz val="12"/>
        <rFont val="黑体"/>
        <family val="3"/>
        <charset val="134"/>
      </rPr>
      <t>月</t>
    </r>
  </si>
  <si>
    <r>
      <t>6</t>
    </r>
    <r>
      <rPr>
        <sz val="12"/>
        <rFont val="黑体"/>
        <family val="3"/>
        <charset val="134"/>
      </rPr>
      <t>月</t>
    </r>
  </si>
  <si>
    <r>
      <t>7</t>
    </r>
    <r>
      <rPr>
        <sz val="12"/>
        <rFont val="黑体"/>
        <family val="3"/>
        <charset val="134"/>
      </rPr>
      <t>月</t>
    </r>
  </si>
  <si>
    <r>
      <t>8</t>
    </r>
    <r>
      <rPr>
        <sz val="12"/>
        <rFont val="黑体"/>
        <family val="3"/>
        <charset val="134"/>
      </rPr>
      <t>月</t>
    </r>
  </si>
  <si>
    <r>
      <t>9</t>
    </r>
    <r>
      <rPr>
        <sz val="12"/>
        <rFont val="黑体"/>
        <family val="3"/>
        <charset val="134"/>
      </rPr>
      <t>月</t>
    </r>
  </si>
  <si>
    <r>
      <t>10</t>
    </r>
    <r>
      <rPr>
        <sz val="12"/>
        <rFont val="黑体"/>
        <family val="3"/>
        <charset val="134"/>
      </rPr>
      <t>月</t>
    </r>
  </si>
  <si>
    <r>
      <t>11</t>
    </r>
    <r>
      <rPr>
        <sz val="12"/>
        <rFont val="黑体"/>
        <family val="3"/>
        <charset val="134"/>
      </rPr>
      <t>月</t>
    </r>
  </si>
  <si>
    <r>
      <t>12</t>
    </r>
    <r>
      <rPr>
        <sz val="12"/>
        <rFont val="黑体"/>
        <family val="3"/>
        <charset val="134"/>
      </rPr>
      <t>月</t>
    </r>
  </si>
  <si>
    <r>
      <rPr>
        <sz val="12"/>
        <color indexed="8"/>
        <rFont val="黑体"/>
        <family val="3"/>
        <charset val="134"/>
      </rPr>
      <t>当月进出口</t>
    </r>
  </si>
  <si>
    <r>
      <rPr>
        <sz val="12"/>
        <color indexed="8"/>
        <rFont val="黑体"/>
        <family val="3"/>
        <charset val="134"/>
      </rPr>
      <t>当月出口</t>
    </r>
  </si>
  <si>
    <r>
      <rPr>
        <sz val="12"/>
        <color indexed="8"/>
        <rFont val="黑体"/>
        <family val="3"/>
        <charset val="134"/>
      </rPr>
      <t>当月进口</t>
    </r>
  </si>
  <si>
    <r>
      <rPr>
        <sz val="12"/>
        <color indexed="8"/>
        <rFont val="黑体"/>
        <family val="3"/>
        <charset val="134"/>
      </rPr>
      <t>本年当月</t>
    </r>
  </si>
  <si>
    <r>
      <rPr>
        <sz val="12"/>
        <color indexed="8"/>
        <rFont val="黑体"/>
        <family val="3"/>
        <charset val="134"/>
      </rPr>
      <t>去年当月</t>
    </r>
  </si>
  <si>
    <r>
      <rPr>
        <sz val="12"/>
        <color indexed="8"/>
        <rFont val="黑体"/>
        <family val="3"/>
        <charset val="134"/>
      </rPr>
      <t>同比</t>
    </r>
  </si>
  <si>
    <r>
      <rPr>
        <sz val="12"/>
        <color indexed="8"/>
        <rFont val="黑体"/>
        <family val="3"/>
        <charset val="134"/>
      </rPr>
      <t>环比</t>
    </r>
  </si>
  <si>
    <t>*</t>
    <phoneticPr fontId="5" type="noConversion"/>
  </si>
  <si>
    <r>
      <t>2016</t>
    </r>
    <r>
      <rPr>
        <sz val="18"/>
        <rFont val="华康简标题宋"/>
        <family val="3"/>
        <charset val="134"/>
      </rPr>
      <t>年</t>
    </r>
    <r>
      <rPr>
        <sz val="18"/>
        <rFont val="Times New Roman"/>
        <family val="1"/>
      </rPr>
      <t>1-6</t>
    </r>
    <r>
      <rPr>
        <sz val="18"/>
        <rFont val="华康简标题宋"/>
        <family val="3"/>
        <charset val="134"/>
      </rPr>
      <t>月东莞市进出口月度情况表</t>
    </r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</si>
</sst>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0.0%"/>
    <numFmt numFmtId="178" formatCode="0.00_ "/>
  </numFmts>
  <fonts count="13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Times New Roman"/>
      <family val="1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2"/>
      <color indexed="8"/>
      <name val="Times New Roman"/>
      <family val="1"/>
    </font>
    <font>
      <sz val="12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76" fontId="11" fillId="2" borderId="3" xfId="2" applyNumberFormat="1" applyFont="1" applyFill="1" applyBorder="1" applyAlignment="1">
      <alignment horizontal="right" vertical="center" wrapText="1"/>
    </xf>
    <xf numFmtId="176" fontId="11" fillId="0" borderId="3" xfId="1" applyNumberFormat="1" applyFont="1" applyBorder="1" applyAlignment="1">
      <alignment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177" fontId="11" fillId="2" borderId="3" xfId="2" applyNumberFormat="1" applyFont="1" applyFill="1" applyBorder="1" applyAlignment="1">
      <alignment horizontal="center" vertical="center" wrapText="1"/>
    </xf>
    <xf numFmtId="177" fontId="11" fillId="0" borderId="3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177" fontId="11" fillId="0" borderId="3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vertical="center"/>
    </xf>
    <xf numFmtId="178" fontId="11" fillId="0" borderId="4" xfId="1" applyNumberFormat="1" applyFont="1" applyBorder="1" applyAlignment="1">
      <alignment horizontal="center" vertical="center"/>
    </xf>
    <xf numFmtId="178" fontId="11" fillId="0" borderId="10" xfId="1" applyNumberFormat="1" applyFont="1" applyBorder="1" applyAlignment="1">
      <alignment horizontal="center" vertical="center"/>
    </xf>
    <xf numFmtId="178" fontId="11" fillId="0" borderId="11" xfId="1" applyNumberFormat="1" applyFont="1" applyBorder="1" applyAlignment="1">
      <alignment horizontal="center" vertical="center"/>
    </xf>
    <xf numFmtId="178" fontId="11" fillId="0" borderId="9" xfId="1" applyNumberFormat="1" applyFont="1" applyBorder="1" applyAlignment="1">
      <alignment horizontal="center" vertical="center"/>
    </xf>
    <xf numFmtId="178" fontId="11" fillId="0" borderId="7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7" fontId="11" fillId="0" borderId="4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7" fontId="11" fillId="0" borderId="6" xfId="1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177" fontId="11" fillId="0" borderId="3" xfId="1" applyNumberFormat="1" applyFont="1" applyBorder="1" applyAlignment="1">
      <alignment vertical="center"/>
    </xf>
    <xf numFmtId="176" fontId="11" fillId="0" borderId="5" xfId="1" applyNumberFormat="1" applyFont="1" applyBorder="1" applyAlignment="1">
      <alignment vertical="center"/>
    </xf>
    <xf numFmtId="176" fontId="11" fillId="0" borderId="7" xfId="1" applyNumberFormat="1" applyFont="1" applyBorder="1" applyAlignment="1">
      <alignment vertical="center"/>
    </xf>
    <xf numFmtId="177" fontId="11" fillId="0" borderId="4" xfId="1" applyNumberFormat="1" applyFont="1" applyBorder="1" applyAlignment="1">
      <alignment vertical="center"/>
    </xf>
    <xf numFmtId="177" fontId="11" fillId="0" borderId="6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vertical="center"/>
    </xf>
  </cellXfs>
  <cellStyles count="3">
    <cellStyle name="常规" xfId="0" builtinId="0"/>
    <cellStyle name="常规 5" xfId="2"/>
    <cellStyle name="常规_进出口140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H10" sqref="H10:I10"/>
    </sheetView>
  </sheetViews>
  <sheetFormatPr defaultRowHeight="14.4"/>
  <sheetData>
    <row r="1" spans="1:13" ht="22.8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6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7.399999999999999">
      <c r="A3" s="3"/>
      <c r="B3" s="4" t="s">
        <v>1</v>
      </c>
      <c r="C3" s="4"/>
      <c r="D3" s="4"/>
      <c r="E3" s="5"/>
      <c r="F3" s="6" t="s">
        <v>2</v>
      </c>
      <c r="G3" s="4"/>
      <c r="H3" s="4"/>
      <c r="I3" s="7"/>
      <c r="J3" s="8" t="s">
        <v>3</v>
      </c>
      <c r="K3" s="4"/>
      <c r="L3" s="4"/>
      <c r="M3" s="4"/>
    </row>
    <row r="4" spans="1:13" ht="15.6">
      <c r="A4" s="9"/>
      <c r="B4" s="10" t="s">
        <v>4</v>
      </c>
      <c r="C4" s="10" t="s">
        <v>5</v>
      </c>
      <c r="D4" s="11" t="s">
        <v>6</v>
      </c>
      <c r="E4" s="12"/>
      <c r="F4" s="13" t="s">
        <v>4</v>
      </c>
      <c r="G4" s="10" t="s">
        <v>5</v>
      </c>
      <c r="H4" s="11" t="s">
        <v>6</v>
      </c>
      <c r="I4" s="14"/>
      <c r="J4" s="13" t="s">
        <v>4</v>
      </c>
      <c r="K4" s="10" t="s">
        <v>5</v>
      </c>
      <c r="L4" s="11" t="s">
        <v>6</v>
      </c>
      <c r="M4" s="15"/>
    </row>
    <row r="5" spans="1:13" ht="15.6">
      <c r="A5" s="16" t="s">
        <v>7</v>
      </c>
      <c r="B5" s="17">
        <v>828.71909338</v>
      </c>
      <c r="C5" s="18">
        <f>B5/(1+D5)</f>
        <v>831.40870052620221</v>
      </c>
      <c r="D5" s="19">
        <f>-0.003235</f>
        <v>-3.235E-3</v>
      </c>
      <c r="E5" s="20"/>
      <c r="F5" s="17">
        <v>505.88837586000005</v>
      </c>
      <c r="G5" s="18">
        <f>F5/(1+H5)</f>
        <v>508.53632450168027</v>
      </c>
      <c r="H5" s="19">
        <f>-0.005207</f>
        <v>-5.2069999999999998E-3</v>
      </c>
      <c r="I5" s="20"/>
      <c r="J5" s="17">
        <v>322.83071752000001</v>
      </c>
      <c r="K5" s="18">
        <f>J5/(1+L5)</f>
        <v>322.87301388481893</v>
      </c>
      <c r="L5" s="21">
        <v>-1.3100000000000001E-4</v>
      </c>
      <c r="M5" s="21"/>
    </row>
    <row r="6" spans="1:13" ht="15.6">
      <c r="A6" s="16" t="s">
        <v>8</v>
      </c>
      <c r="B6" s="17">
        <v>1357.65187939</v>
      </c>
      <c r="C6" s="18">
        <f>B6/(1+D6)</f>
        <v>1406.6774001396677</v>
      </c>
      <c r="D6" s="19">
        <v>-3.4852000000000001E-2</v>
      </c>
      <c r="E6" s="20"/>
      <c r="F6" s="17">
        <v>801.49006419</v>
      </c>
      <c r="G6" s="18">
        <f>F6/(1+H6)</f>
        <v>864.43754152641179</v>
      </c>
      <c r="H6" s="19">
        <v>-7.2819000000000009E-2</v>
      </c>
      <c r="I6" s="20"/>
      <c r="J6" s="17">
        <v>556.16181519999998</v>
      </c>
      <c r="K6" s="18">
        <v>542.24</v>
      </c>
      <c r="L6" s="22">
        <v>2.5999999999999999E-2</v>
      </c>
      <c r="M6" s="22"/>
    </row>
    <row r="7" spans="1:13" ht="15.6">
      <c r="A7" s="16" t="s">
        <v>9</v>
      </c>
      <c r="B7" s="17">
        <v>2131.1165332400001</v>
      </c>
      <c r="C7" s="18">
        <f>B7/(1+D7)</f>
        <v>2092.7727508980461</v>
      </c>
      <c r="D7" s="19">
        <v>1.8322000000000001E-2</v>
      </c>
      <c r="E7" s="20"/>
      <c r="F7" s="17">
        <v>1251.8499999999999</v>
      </c>
      <c r="G7" s="18">
        <v>1249.54</v>
      </c>
      <c r="H7" s="23">
        <v>2E-3</v>
      </c>
      <c r="I7" s="20"/>
      <c r="J7" s="17">
        <v>879.26804098000002</v>
      </c>
      <c r="K7" s="18">
        <f>J7/(1+L7)</f>
        <v>843.23250008870912</v>
      </c>
      <c r="L7" s="21">
        <v>4.2735000000000002E-2</v>
      </c>
      <c r="M7" s="21"/>
    </row>
    <row r="8" spans="1:13" ht="15.6">
      <c r="A8" s="16" t="s">
        <v>10</v>
      </c>
      <c r="B8" s="17">
        <v>2969.9958864700002</v>
      </c>
      <c r="C8" s="18">
        <f>G8+K8</f>
        <v>2900.4882378738639</v>
      </c>
      <c r="D8" s="19">
        <v>2.3963999999999999E-2</v>
      </c>
      <c r="E8" s="20"/>
      <c r="F8" s="17">
        <v>1734.8848358499999</v>
      </c>
      <c r="G8" s="18">
        <f>F8/(1+H8)</f>
        <v>1745.4869234228704</v>
      </c>
      <c r="H8" s="19">
        <v>-6.0740000000000004E-3</v>
      </c>
      <c r="I8" s="20"/>
      <c r="J8" s="17">
        <v>1235.11105062</v>
      </c>
      <c r="K8" s="18">
        <f>J8/(1+L8)</f>
        <v>1155.0013144509935</v>
      </c>
      <c r="L8" s="21">
        <v>6.9359000000000004E-2</v>
      </c>
      <c r="M8" s="21"/>
    </row>
    <row r="9" spans="1:13" ht="15.6">
      <c r="A9" s="16" t="s">
        <v>11</v>
      </c>
      <c r="B9" s="17">
        <v>3793.14</v>
      </c>
      <c r="C9" s="18">
        <v>3748.38</v>
      </c>
      <c r="D9" s="19">
        <v>1.1941E-2</v>
      </c>
      <c r="E9" s="20"/>
      <c r="F9" s="17">
        <v>2207.32261165</v>
      </c>
      <c r="G9" s="18">
        <f>F9/(1+H9)</f>
        <v>2289.9651644705787</v>
      </c>
      <c r="H9" s="19">
        <v>-3.6089000000000003E-2</v>
      </c>
      <c r="I9" s="20"/>
      <c r="J9" s="17">
        <v>1585.82040162</v>
      </c>
      <c r="K9" s="18">
        <f>J9/(1+L9)</f>
        <v>1458.4187714235263</v>
      </c>
      <c r="L9" s="21">
        <v>8.7356000000000003E-2</v>
      </c>
      <c r="M9" s="21"/>
    </row>
    <row r="10" spans="1:13" ht="15.6">
      <c r="A10" s="16" t="s">
        <v>12</v>
      </c>
      <c r="B10" s="17">
        <v>4648.0069087499996</v>
      </c>
      <c r="C10" s="18">
        <f>B10/(1+D10)</f>
        <v>4685.4908354334675</v>
      </c>
      <c r="D10" s="19">
        <v>-8.0000000000000002E-3</v>
      </c>
      <c r="E10" s="20"/>
      <c r="F10" s="17">
        <v>2702.2961160700002</v>
      </c>
      <c r="G10" s="18">
        <f>F10/(1+H10)</f>
        <v>2896.5658940157423</v>
      </c>
      <c r="H10" s="19">
        <v>-6.7069000000000004E-2</v>
      </c>
      <c r="I10" s="20"/>
      <c r="J10" s="17">
        <v>1945.7107926799999</v>
      </c>
      <c r="K10" s="18">
        <f>J10/(1+L10)</f>
        <v>1789.9823299724012</v>
      </c>
      <c r="L10" s="21">
        <v>8.6999999999999994E-2</v>
      </c>
      <c r="M10" s="21"/>
    </row>
    <row r="11" spans="1:13" ht="15.6">
      <c r="A11" s="16" t="s">
        <v>13</v>
      </c>
      <c r="B11" s="18"/>
      <c r="C11" s="17"/>
      <c r="D11" s="24"/>
      <c r="E11" s="25"/>
      <c r="F11" s="13"/>
      <c r="G11" s="18"/>
      <c r="H11" s="19"/>
      <c r="I11" s="20"/>
      <c r="J11" s="17"/>
      <c r="K11" s="18"/>
      <c r="L11" s="21"/>
      <c r="M11" s="21"/>
    </row>
    <row r="12" spans="1:13" ht="15.6">
      <c r="A12" s="16" t="s">
        <v>14</v>
      </c>
      <c r="B12" s="18"/>
      <c r="C12" s="18"/>
      <c r="D12" s="24"/>
      <c r="E12" s="25"/>
      <c r="F12" s="13"/>
      <c r="G12" s="18"/>
      <c r="H12" s="19"/>
      <c r="I12" s="20"/>
      <c r="J12" s="17"/>
      <c r="K12" s="18"/>
      <c r="L12" s="21"/>
      <c r="M12" s="21"/>
    </row>
    <row r="13" spans="1:13" ht="15.6">
      <c r="A13" s="16" t="s">
        <v>15</v>
      </c>
      <c r="B13" s="18"/>
      <c r="C13" s="18"/>
      <c r="D13" s="24"/>
      <c r="E13" s="25"/>
      <c r="F13" s="13"/>
      <c r="G13" s="18"/>
      <c r="H13" s="19"/>
      <c r="I13" s="20"/>
      <c r="J13" s="17"/>
      <c r="K13" s="18"/>
      <c r="L13" s="21"/>
      <c r="M13" s="21"/>
    </row>
    <row r="14" spans="1:13" ht="15.6">
      <c r="A14" s="16" t="s">
        <v>16</v>
      </c>
      <c r="B14" s="18"/>
      <c r="C14" s="18"/>
      <c r="D14" s="24"/>
      <c r="E14" s="25"/>
      <c r="F14" s="13"/>
      <c r="G14" s="18"/>
      <c r="H14" s="19"/>
      <c r="I14" s="20"/>
      <c r="J14" s="17"/>
      <c r="K14" s="18"/>
      <c r="L14" s="21"/>
      <c r="M14" s="21"/>
    </row>
    <row r="15" spans="1:13" ht="15.6">
      <c r="A15" s="16" t="s">
        <v>17</v>
      </c>
      <c r="B15" s="18"/>
      <c r="C15" s="18"/>
      <c r="D15" s="24"/>
      <c r="E15" s="25"/>
      <c r="F15" s="13"/>
      <c r="G15" s="18"/>
      <c r="H15" s="19"/>
      <c r="I15" s="20"/>
      <c r="J15" s="17"/>
      <c r="K15" s="18"/>
      <c r="L15" s="21"/>
      <c r="M15" s="21"/>
    </row>
    <row r="16" spans="1:13" ht="15.6">
      <c r="A16" s="16" t="s">
        <v>18</v>
      </c>
      <c r="B16" s="18"/>
      <c r="C16" s="18"/>
      <c r="D16" s="24"/>
      <c r="E16" s="25"/>
      <c r="F16" s="13"/>
      <c r="G16" s="18"/>
      <c r="H16" s="19"/>
      <c r="I16" s="20"/>
      <c r="J16" s="17"/>
      <c r="K16" s="18"/>
      <c r="L16" s="21"/>
      <c r="M16" s="21"/>
    </row>
    <row r="17" spans="1:13" ht="15.6">
      <c r="A17" s="27"/>
      <c r="B17" s="28"/>
      <c r="C17" s="28"/>
      <c r="D17" s="29"/>
      <c r="E17" s="29"/>
      <c r="F17" s="28"/>
      <c r="G17" s="28"/>
      <c r="H17" s="29"/>
      <c r="I17" s="29"/>
      <c r="J17" s="28"/>
      <c r="K17" s="28"/>
      <c r="L17" s="19"/>
      <c r="M17" s="20"/>
    </row>
    <row r="18" spans="1:13" ht="15.6">
      <c r="A18" s="3"/>
      <c r="B18" s="30" t="s">
        <v>19</v>
      </c>
      <c r="C18" s="31"/>
      <c r="D18" s="31"/>
      <c r="E18" s="31"/>
      <c r="F18" s="32" t="s">
        <v>20</v>
      </c>
      <c r="G18" s="31"/>
      <c r="H18" s="31"/>
      <c r="I18" s="33"/>
      <c r="J18" s="31" t="s">
        <v>21</v>
      </c>
      <c r="K18" s="31"/>
      <c r="L18" s="31"/>
      <c r="M18" s="34"/>
    </row>
    <row r="19" spans="1:13" ht="15.6">
      <c r="A19" s="9"/>
      <c r="B19" s="35" t="s">
        <v>22</v>
      </c>
      <c r="C19" s="35" t="s">
        <v>23</v>
      </c>
      <c r="D19" s="26" t="s">
        <v>24</v>
      </c>
      <c r="E19" s="36" t="s">
        <v>25</v>
      </c>
      <c r="F19" s="37" t="s">
        <v>22</v>
      </c>
      <c r="G19" s="35" t="s">
        <v>23</v>
      </c>
      <c r="H19" s="26" t="s">
        <v>24</v>
      </c>
      <c r="I19" s="38" t="s">
        <v>25</v>
      </c>
      <c r="J19" s="39" t="s">
        <v>22</v>
      </c>
      <c r="K19" s="35" t="s">
        <v>23</v>
      </c>
      <c r="L19" s="26" t="s">
        <v>24</v>
      </c>
      <c r="M19" s="26" t="s">
        <v>25</v>
      </c>
    </row>
    <row r="20" spans="1:13" ht="15.6">
      <c r="A20" s="16" t="s">
        <v>7</v>
      </c>
      <c r="B20" s="18">
        <f>B5</f>
        <v>828.71909338</v>
      </c>
      <c r="C20" s="18">
        <f>C5</f>
        <v>831.40870052620221</v>
      </c>
      <c r="D20" s="40">
        <f>B20/C20-1</f>
        <v>-3.2349999999998769E-3</v>
      </c>
      <c r="E20" s="36" t="s">
        <v>26</v>
      </c>
      <c r="F20" s="41">
        <f>F5</f>
        <v>505.88837586000005</v>
      </c>
      <c r="G20" s="18">
        <f>G5</f>
        <v>508.53632450168027</v>
      </c>
      <c r="H20" s="40">
        <f>F20/G20-1</f>
        <v>-5.2069999999999617E-3</v>
      </c>
      <c r="I20" s="38" t="s">
        <v>26</v>
      </c>
      <c r="J20" s="42">
        <f>J5</f>
        <v>322.83071752000001</v>
      </c>
      <c r="K20" s="18">
        <f>K5</f>
        <v>322.87301388481893</v>
      </c>
      <c r="L20" s="40">
        <f>J20/K20-1</f>
        <v>-1.3099999999999223E-4</v>
      </c>
      <c r="M20" s="26" t="s">
        <v>26</v>
      </c>
    </row>
    <row r="21" spans="1:13" ht="15.6">
      <c r="A21" s="16" t="s">
        <v>8</v>
      </c>
      <c r="B21" s="18">
        <f t="shared" ref="B21:C24" si="0">B6-B5</f>
        <v>528.93278600999997</v>
      </c>
      <c r="C21" s="18">
        <f t="shared" si="0"/>
        <v>575.26869961346551</v>
      </c>
      <c r="D21" s="40">
        <f>B21/C21-1</f>
        <v>-8.0546557868696134E-2</v>
      </c>
      <c r="E21" s="43">
        <f>B21/B20-1</f>
        <v>-0.36174659153477029</v>
      </c>
      <c r="F21" s="41">
        <f t="shared" ref="F21:G24" si="1">F6-F5</f>
        <v>295.60168832999994</v>
      </c>
      <c r="G21" s="18">
        <f t="shared" si="1"/>
        <v>355.90121702473152</v>
      </c>
      <c r="H21" s="40">
        <f>F21/G21-1</f>
        <v>-0.16942771142741375</v>
      </c>
      <c r="I21" s="44">
        <f>F21/F20-1</f>
        <v>-0.41567803801088921</v>
      </c>
      <c r="J21" s="42">
        <f t="shared" ref="J21:K24" si="2">J6-J5</f>
        <v>233.33109767999997</v>
      </c>
      <c r="K21" s="18">
        <f t="shared" si="2"/>
        <v>219.36698611518108</v>
      </c>
      <c r="L21" s="40">
        <f>J21/K21-1</f>
        <v>6.36563952129372E-2</v>
      </c>
      <c r="M21" s="40">
        <f>J21/J20-1</f>
        <v>-0.27723390304225115</v>
      </c>
    </row>
    <row r="22" spans="1:13" ht="15.6">
      <c r="A22" s="16" t="s">
        <v>9</v>
      </c>
      <c r="B22" s="18">
        <f t="shared" si="0"/>
        <v>773.4646538500001</v>
      </c>
      <c r="C22" s="18">
        <f t="shared" si="0"/>
        <v>686.09535075837834</v>
      </c>
      <c r="D22" s="40">
        <f>B22/C22-1</f>
        <v>0.12734280008609256</v>
      </c>
      <c r="E22" s="43">
        <f>B22/B21-1</f>
        <v>0.46231179898040398</v>
      </c>
      <c r="F22" s="41">
        <f t="shared" si="1"/>
        <v>450.35993580999991</v>
      </c>
      <c r="G22" s="18">
        <f t="shared" si="1"/>
        <v>385.10245847358817</v>
      </c>
      <c r="H22" s="40">
        <f>F22/G22-1</f>
        <v>0.16945484480953366</v>
      </c>
      <c r="I22" s="44">
        <f>F22/F21-1</f>
        <v>0.52353641264468354</v>
      </c>
      <c r="J22" s="42">
        <f t="shared" si="2"/>
        <v>323.10622578000005</v>
      </c>
      <c r="K22" s="18">
        <f t="shared" si="2"/>
        <v>300.99250008870911</v>
      </c>
      <c r="L22" s="40">
        <f>J22/K22-1</f>
        <v>7.346935782377817E-2</v>
      </c>
      <c r="M22" s="40">
        <f>J22/J21-1</f>
        <v>0.38475423547323917</v>
      </c>
    </row>
    <row r="23" spans="1:13" ht="15.6">
      <c r="A23" s="16" t="s">
        <v>10</v>
      </c>
      <c r="B23" s="18">
        <f t="shared" si="0"/>
        <v>838.87935323000011</v>
      </c>
      <c r="C23" s="18">
        <f t="shared" si="0"/>
        <v>807.71548697581784</v>
      </c>
      <c r="D23" s="40">
        <f>B23/C23-1</f>
        <v>3.8582727156642127E-2</v>
      </c>
      <c r="E23" s="43">
        <f>B23/B22-1</f>
        <v>8.4573611805518922E-2</v>
      </c>
      <c r="F23" s="41">
        <f t="shared" si="1"/>
        <v>483.03483585000004</v>
      </c>
      <c r="G23" s="18">
        <f t="shared" si="1"/>
        <v>495.94692342287044</v>
      </c>
      <c r="H23" s="40">
        <f>F23/G23-1</f>
        <v>-2.6035220631585365E-2</v>
      </c>
      <c r="I23" s="44">
        <f>F23/F22-1</f>
        <v>7.2552857041406904E-2</v>
      </c>
      <c r="J23" s="42">
        <f t="shared" si="2"/>
        <v>355.84300963999999</v>
      </c>
      <c r="K23" s="18">
        <f t="shared" si="2"/>
        <v>311.76881436228439</v>
      </c>
      <c r="L23" s="40">
        <f>J23/K23-1</f>
        <v>0.14136819735440276</v>
      </c>
      <c r="M23" s="40">
        <f>J23/J22-1</f>
        <v>0.10131895100743149</v>
      </c>
    </row>
    <row r="24" spans="1:13" ht="15.6">
      <c r="A24" s="16" t="s">
        <v>11</v>
      </c>
      <c r="B24" s="18">
        <f t="shared" si="0"/>
        <v>823.14411352999969</v>
      </c>
      <c r="C24" s="18">
        <f t="shared" si="0"/>
        <v>847.8917621261362</v>
      </c>
      <c r="D24" s="40">
        <f>B24/C24-1</f>
        <v>-2.9187273307244355E-2</v>
      </c>
      <c r="E24" s="43">
        <f>B24/B23-1</f>
        <v>-1.8757452593646362E-2</v>
      </c>
      <c r="F24" s="41">
        <f t="shared" si="1"/>
        <v>472.43777580000005</v>
      </c>
      <c r="G24" s="18">
        <f t="shared" si="1"/>
        <v>544.47824104770825</v>
      </c>
      <c r="H24" s="40">
        <f>F24/G24-1</f>
        <v>-0.13231100862558776</v>
      </c>
      <c r="I24" s="44">
        <f>F24/F23-1</f>
        <v>-2.1938500628742919E-2</v>
      </c>
      <c r="J24" s="42">
        <f t="shared" si="2"/>
        <v>350.70935099999997</v>
      </c>
      <c r="K24" s="18">
        <f t="shared" si="2"/>
        <v>303.41745697253282</v>
      </c>
      <c r="L24" s="40">
        <f>J24/K24-1</f>
        <v>0.15586411704633174</v>
      </c>
      <c r="M24" s="40">
        <f>J24/J23-1</f>
        <v>-1.4426751407014105E-2</v>
      </c>
    </row>
    <row r="25" spans="1:13" ht="15.6">
      <c r="A25" s="16" t="s">
        <v>12</v>
      </c>
      <c r="B25" s="18">
        <f>B10-B9</f>
        <v>854.86690874999977</v>
      </c>
      <c r="C25" s="18">
        <f>C10-C9</f>
        <v>937.1108354334674</v>
      </c>
      <c r="D25" s="40">
        <v>-9.0748999999999996E-2</v>
      </c>
      <c r="E25" s="43">
        <v>4.6050000000000001E-2</v>
      </c>
      <c r="F25" s="45">
        <f>F10-F9</f>
        <v>494.97350442000015</v>
      </c>
      <c r="G25" s="18">
        <f>G10-G9</f>
        <v>606.60072954516363</v>
      </c>
      <c r="H25" s="40">
        <v>-0.18399299999999999</v>
      </c>
      <c r="I25" s="44">
        <v>4.9992000000000002E-2</v>
      </c>
      <c r="J25" s="42">
        <f>B25-F25</f>
        <v>359.89340432999961</v>
      </c>
      <c r="K25" s="18">
        <f>K10-K9</f>
        <v>331.56355854887488</v>
      </c>
      <c r="L25" s="40">
        <v>7.8646999999999995E-2</v>
      </c>
      <c r="M25" s="40">
        <v>4.0777000000000001E-2</v>
      </c>
    </row>
    <row r="26" spans="1:13" ht="15.6">
      <c r="A26" s="16" t="s">
        <v>13</v>
      </c>
      <c r="B26" s="18"/>
      <c r="C26" s="18"/>
      <c r="D26" s="40"/>
      <c r="E26" s="43"/>
      <c r="F26" s="41"/>
      <c r="G26" s="18"/>
      <c r="H26" s="40"/>
      <c r="I26" s="44"/>
      <c r="J26" s="42"/>
      <c r="K26" s="18"/>
      <c r="L26" s="40"/>
      <c r="M26" s="40"/>
    </row>
    <row r="27" spans="1:13" ht="15.6">
      <c r="A27" s="16" t="s">
        <v>14</v>
      </c>
      <c r="B27" s="18"/>
      <c r="C27" s="18"/>
      <c r="D27" s="40"/>
      <c r="E27" s="43"/>
      <c r="F27" s="41"/>
      <c r="G27" s="18"/>
      <c r="H27" s="40"/>
      <c r="I27" s="44"/>
      <c r="J27" s="42"/>
      <c r="K27" s="18"/>
      <c r="L27" s="40"/>
      <c r="M27" s="40"/>
    </row>
    <row r="28" spans="1:13" ht="15.6">
      <c r="A28" s="16" t="s">
        <v>15</v>
      </c>
      <c r="B28" s="18"/>
      <c r="C28" s="18"/>
      <c r="D28" s="40"/>
      <c r="E28" s="43"/>
      <c r="F28" s="41"/>
      <c r="G28" s="18"/>
      <c r="H28" s="40"/>
      <c r="I28" s="44"/>
      <c r="J28" s="42"/>
      <c r="K28" s="18"/>
      <c r="L28" s="40"/>
      <c r="M28" s="40"/>
    </row>
    <row r="29" spans="1:13" ht="15.6">
      <c r="A29" s="16" t="s">
        <v>16</v>
      </c>
      <c r="B29" s="18"/>
      <c r="C29" s="18"/>
      <c r="D29" s="40"/>
      <c r="E29" s="43"/>
      <c r="F29" s="41"/>
      <c r="G29" s="18"/>
      <c r="H29" s="40"/>
      <c r="I29" s="44"/>
      <c r="J29" s="42"/>
      <c r="K29" s="18"/>
      <c r="L29" s="40"/>
      <c r="M29" s="40"/>
    </row>
    <row r="30" spans="1:13" ht="15.6">
      <c r="A30" s="16" t="s">
        <v>17</v>
      </c>
      <c r="B30" s="18"/>
      <c r="C30" s="18"/>
      <c r="D30" s="40"/>
      <c r="E30" s="43"/>
      <c r="F30" s="41"/>
      <c r="G30" s="18"/>
      <c r="H30" s="40"/>
      <c r="I30" s="44"/>
      <c r="J30" s="42"/>
      <c r="K30" s="18"/>
      <c r="L30" s="40"/>
      <c r="M30" s="40"/>
    </row>
    <row r="31" spans="1:13" ht="15.6">
      <c r="A31" s="16" t="s">
        <v>18</v>
      </c>
      <c r="B31" s="18"/>
      <c r="C31" s="18"/>
      <c r="D31" s="40"/>
      <c r="E31" s="43"/>
      <c r="F31" s="41"/>
      <c r="G31" s="18"/>
      <c r="H31" s="40"/>
      <c r="I31" s="44"/>
      <c r="J31" s="42"/>
      <c r="K31" s="18"/>
      <c r="L31" s="40"/>
      <c r="M31" s="40"/>
    </row>
  </sheetData>
  <mergeCells count="44">
    <mergeCell ref="L16:M16"/>
    <mergeCell ref="L17:M17"/>
    <mergeCell ref="A18:A19"/>
    <mergeCell ref="B18:E18"/>
    <mergeCell ref="F18:I18"/>
    <mergeCell ref="J18:M18"/>
    <mergeCell ref="L11:M11"/>
    <mergeCell ref="L12:M12"/>
    <mergeCell ref="L13:M13"/>
    <mergeCell ref="L14:M14"/>
    <mergeCell ref="L15:M15"/>
    <mergeCell ref="H11:I11"/>
    <mergeCell ref="H12:I12"/>
    <mergeCell ref="H13:I13"/>
    <mergeCell ref="H14:I14"/>
    <mergeCell ref="H15:I15"/>
    <mergeCell ref="H16:I16"/>
    <mergeCell ref="D9:E9"/>
    <mergeCell ref="H9:I9"/>
    <mergeCell ref="L9:M9"/>
    <mergeCell ref="D10:E10"/>
    <mergeCell ref="H10:I10"/>
    <mergeCell ref="L10:M10"/>
    <mergeCell ref="D7:E7"/>
    <mergeCell ref="H7:I7"/>
    <mergeCell ref="L7:M7"/>
    <mergeCell ref="D8:E8"/>
    <mergeCell ref="H8:I8"/>
    <mergeCell ref="L8:M8"/>
    <mergeCell ref="D5:E5"/>
    <mergeCell ref="H5:I5"/>
    <mergeCell ref="L5:M5"/>
    <mergeCell ref="D6:E6"/>
    <mergeCell ref="H6:I6"/>
    <mergeCell ref="L6:M6"/>
    <mergeCell ref="A1:M1"/>
    <mergeCell ref="A2:M2"/>
    <mergeCell ref="A3:A4"/>
    <mergeCell ref="B3:E3"/>
    <mergeCell ref="F3:I3"/>
    <mergeCell ref="J3:M3"/>
    <mergeCell ref="D4:E4"/>
    <mergeCell ref="H4:I4"/>
    <mergeCell ref="L4:M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dcterms:created xsi:type="dcterms:W3CDTF">2016-08-30T07:04:37Z</dcterms:created>
  <dcterms:modified xsi:type="dcterms:W3CDTF">2016-08-30T07:05:03Z</dcterms:modified>
</cp:coreProperties>
</file>