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35"/>
  </bookViews>
  <sheets>
    <sheet name="通过" sheetId="1" r:id="rId1"/>
    <sheet name="不通过" sheetId="2" r:id="rId2"/>
  </sheets>
  <calcPr calcId="144525"/>
</workbook>
</file>

<file path=xl/sharedStrings.xml><?xml version="1.0" encoding="utf-8"?>
<sst xmlns="http://schemas.openxmlformats.org/spreadsheetml/2006/main" count="93" uniqueCount="46">
  <si>
    <r>
      <t>2025</t>
    </r>
    <r>
      <rPr>
        <b/>
        <sz val="16"/>
        <color theme="1"/>
        <rFont val="仿宋_GB2312"/>
        <charset val="134"/>
      </rPr>
      <t>年省级促进开放型经济发展水平提升专项资金（外贸稳大盘促增长事项）</t>
    </r>
    <r>
      <rPr>
        <b/>
        <sz val="16"/>
        <color theme="1"/>
        <rFont val="Times New Roman"/>
        <charset val="134"/>
      </rPr>
      <t>—</t>
    </r>
    <r>
      <rPr>
        <b/>
        <sz val="16"/>
        <color theme="1"/>
        <rFont val="仿宋_GB2312"/>
        <charset val="134"/>
      </rPr>
      <t>支持企业参加境外经贸交流活动项目初审结果公示表（通过）</t>
    </r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</si>
  <si>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</si>
  <si>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项目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编号</t>
    </r>
  </si>
  <si>
    <r>
      <rPr>
        <b/>
        <sz val="12"/>
        <rFont val="仿宋_GB2312"/>
        <charset val="134"/>
      </rPr>
      <t>企业名称</t>
    </r>
  </si>
  <si>
    <r>
      <rPr>
        <b/>
        <sz val="12"/>
        <rFont val="仿宋_GB2312"/>
        <charset val="134"/>
      </rPr>
      <t>项目名称</t>
    </r>
  </si>
  <si>
    <r>
      <rPr>
        <b/>
        <sz val="12"/>
        <rFont val="仿宋_GB2312"/>
        <charset val="134"/>
      </rPr>
      <t>所属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专项</t>
    </r>
  </si>
  <si>
    <r>
      <rPr>
        <b/>
        <sz val="12"/>
        <rFont val="仿宋_GB2312"/>
        <charset val="134"/>
      </rPr>
      <t>费用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类别</t>
    </r>
  </si>
  <si>
    <r>
      <rPr>
        <b/>
        <sz val="12"/>
        <rFont val="仿宋_GB2312"/>
        <charset val="134"/>
      </rPr>
      <t>企业申请金额（元）</t>
    </r>
  </si>
  <si>
    <r>
      <rPr>
        <b/>
        <sz val="12"/>
        <rFont val="仿宋_GB2312"/>
        <charset val="134"/>
      </rPr>
      <t>审核情况</t>
    </r>
  </si>
  <si>
    <r>
      <rPr>
        <b/>
        <sz val="12"/>
        <rFont val="仿宋_GB2312"/>
        <charset val="134"/>
      </rPr>
      <t>备注</t>
    </r>
  </si>
  <si>
    <r>
      <rPr>
        <b/>
        <sz val="12"/>
        <rFont val="仿宋_GB2312"/>
        <charset val="134"/>
      </rPr>
      <t>机票费（元）</t>
    </r>
  </si>
  <si>
    <r>
      <rPr>
        <b/>
        <sz val="12"/>
        <rFont val="仿宋_GB2312"/>
        <charset val="134"/>
      </rPr>
      <t>住宿费（元）</t>
    </r>
  </si>
  <si>
    <r>
      <rPr>
        <b/>
        <sz val="12"/>
        <rFont val="仿宋_GB2312"/>
        <charset val="134"/>
      </rPr>
      <t>经审核纳入资助范围金额（元）</t>
    </r>
  </si>
  <si>
    <r>
      <rPr>
        <b/>
        <sz val="12"/>
        <rFont val="仿宋_GB2312"/>
        <charset val="134"/>
      </rPr>
      <t>资助</t>
    </r>
    <r>
      <rPr>
        <b/>
        <sz val="12"/>
        <rFont val="Times New Roman"/>
        <charset val="134"/>
      </rPr>
      <t xml:space="preserve"> 
</t>
    </r>
    <r>
      <rPr>
        <b/>
        <sz val="12"/>
        <rFont val="仿宋_GB2312"/>
        <charset val="134"/>
      </rPr>
      <t>标准</t>
    </r>
  </si>
  <si>
    <r>
      <rPr>
        <b/>
        <sz val="12"/>
        <rFont val="仿宋_GB2312"/>
        <charset val="134"/>
      </rPr>
      <t>资助金额（元）</t>
    </r>
  </si>
  <si>
    <t>D2025-02577</t>
  </si>
  <si>
    <r>
      <rPr>
        <sz val="12"/>
        <rFont val="仿宋_GB2312"/>
        <charset val="0"/>
      </rPr>
      <t>东莞市雅胜家具材料有限公司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</si>
  <si>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0"/>
      </rPr>
      <t>年赴阿联酋、沙特开展系列经贸对接交流活动</t>
    </r>
  </si>
  <si>
    <r>
      <rPr>
        <sz val="12"/>
        <rFont val="仿宋_GB2312"/>
        <charset val="0"/>
      </rPr>
      <t>境外经贸交流活动</t>
    </r>
  </si>
  <si>
    <r>
      <rPr>
        <sz val="12"/>
        <rFont val="仿宋_GB2312"/>
        <charset val="0"/>
      </rPr>
      <t>人员机票、住宿费</t>
    </r>
  </si>
  <si>
    <r>
      <rPr>
        <sz val="12"/>
        <color theme="1"/>
        <rFont val="仿宋_GB2312"/>
        <charset val="134"/>
      </rPr>
      <t>对参与企业人员机票及住宿费用按不超过</t>
    </r>
    <r>
      <rPr>
        <sz val="12"/>
        <color theme="1"/>
        <rFont val="Times New Roman"/>
        <charset val="134"/>
      </rPr>
      <t>50%</t>
    </r>
    <r>
      <rPr>
        <sz val="12"/>
        <color theme="1"/>
        <rFont val="仿宋_GB2312"/>
        <charset val="134"/>
      </rPr>
      <t>的比例给予支持，每家企业支持不超过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名工作人员，每家企业最高支持金额不超过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万元。</t>
    </r>
  </si>
  <si>
    <t>D2025-02116</t>
  </si>
  <si>
    <r>
      <rPr>
        <sz val="12"/>
        <rFont val="仿宋_GB2312"/>
        <charset val="0"/>
      </rPr>
      <t>东莞市源嘉实业投资有限公司</t>
    </r>
  </si>
  <si>
    <t>D2025-02036</t>
  </si>
  <si>
    <r>
      <rPr>
        <sz val="12"/>
        <rFont val="仿宋_GB2312"/>
        <charset val="0"/>
      </rPr>
      <t>东莞市冠瑞家具有限公司</t>
    </r>
  </si>
  <si>
    <t>D2025-01966</t>
  </si>
  <si>
    <r>
      <rPr>
        <sz val="12"/>
        <rFont val="仿宋_GB2312"/>
        <charset val="0"/>
      </rPr>
      <t>东莞市凯莱美实业有限公司</t>
    </r>
  </si>
  <si>
    <t>D2025-01959</t>
  </si>
  <si>
    <r>
      <rPr>
        <sz val="12"/>
        <rFont val="仿宋_GB2312"/>
        <charset val="0"/>
      </rPr>
      <t>广东精诚高科建设有限公司</t>
    </r>
  </si>
  <si>
    <t>D2025-01933</t>
  </si>
  <si>
    <r>
      <rPr>
        <sz val="12"/>
        <rFont val="仿宋_GB2312"/>
        <charset val="0"/>
      </rPr>
      <t>东莞市优品轩家具有限责任公司</t>
    </r>
  </si>
  <si>
    <r>
      <rPr>
        <sz val="12"/>
        <color theme="1"/>
        <rFont val="仿宋_GB2312"/>
        <charset val="134"/>
      </rPr>
      <t>经审核，该企业申请资金与实际支出金额不符，资助以实际支出金额按比例计算</t>
    </r>
  </si>
  <si>
    <t>D2025-01918</t>
  </si>
  <si>
    <r>
      <rPr>
        <sz val="12"/>
        <rFont val="仿宋_GB2312"/>
        <charset val="0"/>
      </rPr>
      <t>东莞市裕和进出口贸易有限公司</t>
    </r>
  </si>
  <si>
    <t>D2025-01914</t>
  </si>
  <si>
    <r>
      <rPr>
        <sz val="12"/>
        <rFont val="仿宋_GB2312"/>
        <charset val="0"/>
      </rPr>
      <t>东莞市联富家具有限公司</t>
    </r>
  </si>
  <si>
    <t>D2025-01912</t>
  </si>
  <si>
    <t>汇贸科技（广东）有限公司</t>
  </si>
  <si>
    <t>D2025-01891</t>
  </si>
  <si>
    <r>
      <rPr>
        <sz val="12"/>
        <rFont val="仿宋_GB2312"/>
        <charset val="0"/>
      </rPr>
      <t>东莞市盛佳工艺品有限公司</t>
    </r>
  </si>
  <si>
    <r>
      <rPr>
        <sz val="12"/>
        <color theme="1"/>
        <rFont val="宋体"/>
        <charset val="134"/>
      </rPr>
      <t>合计：</t>
    </r>
  </si>
  <si>
    <r>
      <t>2025</t>
    </r>
    <r>
      <rPr>
        <b/>
        <sz val="16"/>
        <color theme="1"/>
        <rFont val="仿宋_GB2312"/>
        <charset val="134"/>
      </rPr>
      <t>年省级促进开放型经济发展水平提升专项资金（外贸稳大盘促增长事项）</t>
    </r>
    <r>
      <rPr>
        <b/>
        <sz val="16"/>
        <color theme="1"/>
        <rFont val="Times New Roman"/>
        <charset val="134"/>
      </rPr>
      <t>—</t>
    </r>
    <r>
      <rPr>
        <b/>
        <sz val="16"/>
        <color theme="1"/>
        <rFont val="仿宋_GB2312"/>
        <charset val="134"/>
      </rPr>
      <t>支持企业参加境外经贸交流活动项目初审结果公示表（不通过）</t>
    </r>
  </si>
  <si>
    <t>D2025-02524</t>
  </si>
  <si>
    <r>
      <rPr>
        <sz val="12"/>
        <rFont val="仿宋_GB2312"/>
        <charset val="0"/>
      </rPr>
      <t>东莞市莞光彩投资股份有限公司</t>
    </r>
  </si>
  <si>
    <t>/</t>
  </si>
  <si>
    <t>审核未通过，该企业银行转账流水显示本次活动人员费用为其他公司代付。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</si>
</sst>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\(0.00\)"/>
    <numFmt numFmtId="178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#.######"/>
  </numFmts>
  <fonts count="30">
    <font>
      <sz val="11"/>
      <color theme="1"/>
      <name val="宋体"/>
      <charset val="134"/>
      <scheme val="minor"/>
    </font>
    <font>
      <b/>
      <sz val="16"/>
      <color theme="1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0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name val="仿宋_GB2312"/>
      <charset val="0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6"/>
      <color theme="1"/>
      <name val="仿宋_GB2312"/>
      <charset val="134"/>
    </font>
    <font>
      <b/>
      <sz val="12"/>
      <name val="仿宋_GB2312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4" fillId="30" borderId="1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9" borderId="10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9" borderId="11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9" fontId="4" fillId="0" borderId="3" xfId="0" applyNumberFormat="1" applyFont="1" applyBorder="1" applyAlignment="1">
      <alignment horizontal="left" vertical="center" wrapText="1"/>
    </xf>
    <xf numFmtId="9" fontId="4" fillId="0" borderId="4" xfId="0" applyNumberFormat="1" applyFont="1" applyBorder="1" applyAlignment="1">
      <alignment horizontal="left" vertical="center" wrapText="1"/>
    </xf>
    <xf numFmtId="9" fontId="4" fillId="0" borderId="2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zoomScale="85" zoomScaleNormal="85" topLeftCell="A3" workbookViewId="0">
      <selection activeCell="N4" sqref="N4"/>
    </sheetView>
  </sheetViews>
  <sheetFormatPr defaultColWidth="9" defaultRowHeight="13.5"/>
  <cols>
    <col min="1" max="1" width="7" style="18" customWidth="1"/>
    <col min="2" max="2" width="13.875" style="18" customWidth="1"/>
    <col min="3" max="3" width="16.625" style="19" customWidth="1"/>
    <col min="4" max="4" width="29.5583333333333" style="19" customWidth="1"/>
    <col min="5" max="5" width="15.15" style="19" customWidth="1"/>
    <col min="6" max="6" width="10.75" style="19" customWidth="1"/>
    <col min="7" max="7" width="12.0583333333333" style="19" customWidth="1"/>
    <col min="8" max="8" width="11.7583333333333" style="19" customWidth="1"/>
    <col min="9" max="9" width="12.7833333333333" style="19" customWidth="1"/>
    <col min="10" max="10" width="12.5" style="19" customWidth="1"/>
    <col min="11" max="11" width="17.9333333333333" style="19" customWidth="1"/>
    <col min="12" max="12" width="12.6416666666667" style="19" customWidth="1"/>
    <col min="13" max="13" width="21.4666666666667" style="19" customWidth="1"/>
    <col min="14" max="16384" width="9" style="19"/>
  </cols>
  <sheetData>
    <row r="1" ht="40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1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7" t="s">
        <v>7</v>
      </c>
      <c r="H2" s="2" t="s">
        <v>8</v>
      </c>
      <c r="I2" s="2"/>
      <c r="J2" s="2"/>
      <c r="K2" s="2"/>
      <c r="L2" s="2"/>
      <c r="M2" s="16" t="s">
        <v>9</v>
      </c>
    </row>
    <row r="3" ht="49" customHeight="1" spans="1:13">
      <c r="A3" s="2"/>
      <c r="B3" s="2"/>
      <c r="C3" s="2"/>
      <c r="D3" s="2"/>
      <c r="E3" s="2"/>
      <c r="F3" s="2"/>
      <c r="G3" s="7"/>
      <c r="H3" s="8" t="s">
        <v>10</v>
      </c>
      <c r="I3" s="8" t="s">
        <v>11</v>
      </c>
      <c r="J3" s="12" t="s">
        <v>12</v>
      </c>
      <c r="K3" s="13" t="s">
        <v>13</v>
      </c>
      <c r="L3" s="14" t="s">
        <v>14</v>
      </c>
      <c r="M3" s="8"/>
    </row>
    <row r="4" ht="54" customHeight="1" spans="1:13">
      <c r="A4" s="20">
        <f>ROW()-3</f>
        <v>1</v>
      </c>
      <c r="B4" s="4" t="s">
        <v>15</v>
      </c>
      <c r="C4" s="5" t="s">
        <v>16</v>
      </c>
      <c r="D4" s="5" t="s">
        <v>17</v>
      </c>
      <c r="E4" s="5" t="s">
        <v>18</v>
      </c>
      <c r="F4" s="5" t="s">
        <v>19</v>
      </c>
      <c r="G4" s="9">
        <v>10723.96</v>
      </c>
      <c r="H4" s="10">
        <v>12800</v>
      </c>
      <c r="I4" s="10">
        <v>8647.92</v>
      </c>
      <c r="J4" s="10">
        <f>H4+I4</f>
        <v>21447.92</v>
      </c>
      <c r="K4" s="22" t="s">
        <v>20</v>
      </c>
      <c r="L4" s="9">
        <f>J4/2</f>
        <v>10723.96</v>
      </c>
      <c r="M4" s="25"/>
    </row>
    <row r="5" ht="54" customHeight="1" spans="1:13">
      <c r="A5" s="20">
        <f t="shared" ref="A5:A13" si="0">ROW()-3</f>
        <v>2</v>
      </c>
      <c r="B5" s="4" t="s">
        <v>21</v>
      </c>
      <c r="C5" s="5" t="s">
        <v>22</v>
      </c>
      <c r="D5" s="5" t="s">
        <v>17</v>
      </c>
      <c r="E5" s="5" t="s">
        <v>18</v>
      </c>
      <c r="F5" s="5" t="s">
        <v>19</v>
      </c>
      <c r="G5" s="9">
        <v>10723.96</v>
      </c>
      <c r="H5" s="10">
        <v>12800</v>
      </c>
      <c r="I5" s="10">
        <v>8647.92</v>
      </c>
      <c r="J5" s="10">
        <f t="shared" ref="J5:J13" si="1">H5+I5</f>
        <v>21447.92</v>
      </c>
      <c r="K5" s="23"/>
      <c r="L5" s="9">
        <f t="shared" ref="L5:L13" si="2">J5/2</f>
        <v>10723.96</v>
      </c>
      <c r="M5" s="25"/>
    </row>
    <row r="6" ht="54" customHeight="1" spans="1:13">
      <c r="A6" s="20">
        <f t="shared" si="0"/>
        <v>3</v>
      </c>
      <c r="B6" s="4" t="s">
        <v>23</v>
      </c>
      <c r="C6" s="5" t="s">
        <v>24</v>
      </c>
      <c r="D6" s="5" t="s">
        <v>17</v>
      </c>
      <c r="E6" s="5" t="s">
        <v>18</v>
      </c>
      <c r="F6" s="5" t="s">
        <v>19</v>
      </c>
      <c r="G6" s="9">
        <v>10723.96</v>
      </c>
      <c r="H6" s="10">
        <v>12800</v>
      </c>
      <c r="I6" s="10">
        <v>8647.92</v>
      </c>
      <c r="J6" s="10">
        <f t="shared" si="1"/>
        <v>21447.92</v>
      </c>
      <c r="K6" s="23"/>
      <c r="L6" s="9">
        <f t="shared" si="2"/>
        <v>10723.96</v>
      </c>
      <c r="M6" s="25"/>
    </row>
    <row r="7" ht="54" customHeight="1" spans="1:13">
      <c r="A7" s="20">
        <f t="shared" si="0"/>
        <v>4</v>
      </c>
      <c r="B7" s="4" t="s">
        <v>25</v>
      </c>
      <c r="C7" s="5" t="s">
        <v>26</v>
      </c>
      <c r="D7" s="5" t="s">
        <v>17</v>
      </c>
      <c r="E7" s="5" t="s">
        <v>18</v>
      </c>
      <c r="F7" s="5" t="s">
        <v>19</v>
      </c>
      <c r="G7" s="9">
        <v>10723.96</v>
      </c>
      <c r="H7" s="10">
        <v>12800</v>
      </c>
      <c r="I7" s="10">
        <v>8647.92</v>
      </c>
      <c r="J7" s="10">
        <f t="shared" si="1"/>
        <v>21447.92</v>
      </c>
      <c r="K7" s="23"/>
      <c r="L7" s="9">
        <f t="shared" si="2"/>
        <v>10723.96</v>
      </c>
      <c r="M7" s="25"/>
    </row>
    <row r="8" ht="54" customHeight="1" spans="1:13">
      <c r="A8" s="20">
        <f t="shared" si="0"/>
        <v>5</v>
      </c>
      <c r="B8" s="4" t="s">
        <v>27</v>
      </c>
      <c r="C8" s="5" t="s">
        <v>28</v>
      </c>
      <c r="D8" s="5" t="s">
        <v>17</v>
      </c>
      <c r="E8" s="5" t="s">
        <v>18</v>
      </c>
      <c r="F8" s="5" t="s">
        <v>19</v>
      </c>
      <c r="G8" s="9">
        <v>10723.96</v>
      </c>
      <c r="H8" s="10">
        <v>12800</v>
      </c>
      <c r="I8" s="10">
        <v>8647.92</v>
      </c>
      <c r="J8" s="10">
        <f t="shared" si="1"/>
        <v>21447.92</v>
      </c>
      <c r="K8" s="23"/>
      <c r="L8" s="9">
        <f t="shared" si="2"/>
        <v>10723.96</v>
      </c>
      <c r="M8" s="25"/>
    </row>
    <row r="9" ht="69" customHeight="1" spans="1:13">
      <c r="A9" s="20">
        <f t="shared" si="0"/>
        <v>6</v>
      </c>
      <c r="B9" s="4" t="s">
        <v>29</v>
      </c>
      <c r="C9" s="5" t="s">
        <v>30</v>
      </c>
      <c r="D9" s="5" t="s">
        <v>17</v>
      </c>
      <c r="E9" s="5" t="s">
        <v>18</v>
      </c>
      <c r="F9" s="5" t="s">
        <v>19</v>
      </c>
      <c r="G9" s="9">
        <v>10723.96</v>
      </c>
      <c r="H9" s="10">
        <v>9600</v>
      </c>
      <c r="I9" s="10">
        <v>8647.92</v>
      </c>
      <c r="J9" s="10">
        <f t="shared" si="1"/>
        <v>18247.92</v>
      </c>
      <c r="K9" s="23"/>
      <c r="L9" s="9">
        <f t="shared" si="2"/>
        <v>9123.96</v>
      </c>
      <c r="M9" s="25" t="s">
        <v>31</v>
      </c>
    </row>
    <row r="10" ht="54" customHeight="1" spans="1:13">
      <c r="A10" s="20">
        <f t="shared" si="0"/>
        <v>7</v>
      </c>
      <c r="B10" s="4" t="s">
        <v>32</v>
      </c>
      <c r="C10" s="5" t="s">
        <v>33</v>
      </c>
      <c r="D10" s="5" t="s">
        <v>17</v>
      </c>
      <c r="E10" s="5" t="s">
        <v>18</v>
      </c>
      <c r="F10" s="5" t="s">
        <v>19</v>
      </c>
      <c r="G10" s="9">
        <v>21447.92</v>
      </c>
      <c r="H10" s="10">
        <v>25600</v>
      </c>
      <c r="I10" s="10">
        <v>17295.84</v>
      </c>
      <c r="J10" s="10">
        <f t="shared" si="1"/>
        <v>42895.84</v>
      </c>
      <c r="K10" s="23"/>
      <c r="L10" s="9">
        <f t="shared" si="2"/>
        <v>21447.92</v>
      </c>
      <c r="M10" s="25"/>
    </row>
    <row r="11" ht="54" customHeight="1" spans="1:13">
      <c r="A11" s="20">
        <f t="shared" si="0"/>
        <v>8</v>
      </c>
      <c r="B11" s="4" t="s">
        <v>34</v>
      </c>
      <c r="C11" s="5" t="s">
        <v>35</v>
      </c>
      <c r="D11" s="5" t="s">
        <v>17</v>
      </c>
      <c r="E11" s="5" t="s">
        <v>18</v>
      </c>
      <c r="F11" s="5" t="s">
        <v>19</v>
      </c>
      <c r="G11" s="9">
        <v>10723.96</v>
      </c>
      <c r="H11" s="10">
        <v>12800</v>
      </c>
      <c r="I11" s="10">
        <v>8647.92</v>
      </c>
      <c r="J11" s="10">
        <f t="shared" si="1"/>
        <v>21447.92</v>
      </c>
      <c r="K11" s="23"/>
      <c r="L11" s="9">
        <f t="shared" si="2"/>
        <v>10723.96</v>
      </c>
      <c r="M11" s="25"/>
    </row>
    <row r="12" ht="54" customHeight="1" spans="1:13">
      <c r="A12" s="20">
        <f t="shared" si="0"/>
        <v>9</v>
      </c>
      <c r="B12" s="4" t="s">
        <v>36</v>
      </c>
      <c r="C12" s="21" t="s">
        <v>37</v>
      </c>
      <c r="D12" s="5" t="s">
        <v>17</v>
      </c>
      <c r="E12" s="5" t="s">
        <v>18</v>
      </c>
      <c r="F12" s="5" t="s">
        <v>19</v>
      </c>
      <c r="G12" s="9">
        <v>10723.96</v>
      </c>
      <c r="H12" s="10">
        <v>12800</v>
      </c>
      <c r="I12" s="10">
        <v>8647.92</v>
      </c>
      <c r="J12" s="10">
        <f t="shared" si="1"/>
        <v>21447.92</v>
      </c>
      <c r="K12" s="23"/>
      <c r="L12" s="9">
        <f t="shared" si="2"/>
        <v>10723.96</v>
      </c>
      <c r="M12" s="25"/>
    </row>
    <row r="13" ht="54" customHeight="1" spans="1:13">
      <c r="A13" s="20">
        <f t="shared" si="0"/>
        <v>10</v>
      </c>
      <c r="B13" s="4" t="s">
        <v>38</v>
      </c>
      <c r="C13" s="5" t="s">
        <v>39</v>
      </c>
      <c r="D13" s="5" t="s">
        <v>17</v>
      </c>
      <c r="E13" s="5" t="s">
        <v>18</v>
      </c>
      <c r="F13" s="5" t="s">
        <v>19</v>
      </c>
      <c r="G13" s="9">
        <v>10723.96</v>
      </c>
      <c r="H13" s="10">
        <v>12800</v>
      </c>
      <c r="I13" s="10">
        <v>8647.92</v>
      </c>
      <c r="J13" s="10">
        <f t="shared" si="1"/>
        <v>21447.92</v>
      </c>
      <c r="K13" s="24"/>
      <c r="L13" s="9">
        <f t="shared" si="2"/>
        <v>10723.96</v>
      </c>
      <c r="M13" s="25"/>
    </row>
    <row r="14" ht="45" customHeight="1" spans="1:13">
      <c r="A14" s="20" t="s">
        <v>40</v>
      </c>
      <c r="B14" s="20"/>
      <c r="C14" s="20"/>
      <c r="D14" s="20"/>
      <c r="E14" s="20"/>
      <c r="F14" s="20"/>
      <c r="G14" s="6">
        <f>SUM(G4:G13)</f>
        <v>117963.56</v>
      </c>
      <c r="H14" s="6"/>
      <c r="I14" s="6"/>
      <c r="J14" s="6">
        <f>SUM(J4:J13)</f>
        <v>232727.12</v>
      </c>
      <c r="K14" s="6"/>
      <c r="L14" s="6">
        <f>SUM(L4:L13)</f>
        <v>116363.56</v>
      </c>
      <c r="M14" s="26"/>
    </row>
  </sheetData>
  <mergeCells count="12">
    <mergeCell ref="A1:M1"/>
    <mergeCell ref="H2:L2"/>
    <mergeCell ref="A14:F14"/>
    <mergeCell ref="A2:A3"/>
    <mergeCell ref="B2:B3"/>
    <mergeCell ref="C2:C3"/>
    <mergeCell ref="D2:D3"/>
    <mergeCell ref="E2:E3"/>
    <mergeCell ref="F2:F3"/>
    <mergeCell ref="G2:G3"/>
    <mergeCell ref="K4:K13"/>
    <mergeCell ref="M2:M3"/>
  </mergeCells>
  <pageMargins left="0.629861111111111" right="0.511805555555556" top="0.550694444444444" bottom="0.708333333333333" header="0.5" footer="0.5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zoomScale="85" zoomScaleNormal="85" workbookViewId="0">
      <selection activeCell="N11" sqref="N11"/>
    </sheetView>
  </sheetViews>
  <sheetFormatPr defaultColWidth="9" defaultRowHeight="13.5" outlineLevelRow="4"/>
  <cols>
    <col min="1" max="1" width="7" customWidth="1"/>
    <col min="2" max="2" width="13.875" customWidth="1"/>
    <col min="3" max="3" width="18" customWidth="1"/>
    <col min="4" max="4" width="25.625" customWidth="1"/>
    <col min="5" max="5" width="15.15" customWidth="1"/>
    <col min="6" max="6" width="10.75" customWidth="1"/>
    <col min="7" max="7" width="12.0583333333333" customWidth="1"/>
    <col min="8" max="8" width="11.7583333333333" customWidth="1"/>
    <col min="9" max="9" width="12.7833333333333" customWidth="1"/>
    <col min="10" max="10" width="12.5" customWidth="1"/>
    <col min="11" max="11" width="18.5" customWidth="1"/>
    <col min="12" max="12" width="12.6416666666667" customWidth="1"/>
    <col min="13" max="13" width="21.625" customWidth="1"/>
  </cols>
  <sheetData>
    <row r="1" ht="51" customHeight="1" spans="1:13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3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7" t="s">
        <v>7</v>
      </c>
      <c r="H2" s="2" t="s">
        <v>8</v>
      </c>
      <c r="I2" s="2"/>
      <c r="J2" s="2"/>
      <c r="K2" s="2"/>
      <c r="L2" s="2"/>
      <c r="M2" s="16" t="s">
        <v>9</v>
      </c>
    </row>
    <row r="3" ht="63" customHeight="1" spans="1:13">
      <c r="A3" s="2"/>
      <c r="B3" s="2"/>
      <c r="C3" s="2"/>
      <c r="D3" s="2"/>
      <c r="E3" s="2"/>
      <c r="F3" s="2"/>
      <c r="G3" s="7"/>
      <c r="H3" s="8" t="s">
        <v>10</v>
      </c>
      <c r="I3" s="8" t="s">
        <v>11</v>
      </c>
      <c r="J3" s="12" t="s">
        <v>12</v>
      </c>
      <c r="K3" s="13" t="s">
        <v>13</v>
      </c>
      <c r="L3" s="14" t="s">
        <v>14</v>
      </c>
      <c r="M3" s="8"/>
    </row>
    <row r="4" ht="119" customHeight="1" spans="1:13">
      <c r="A4" s="3">
        <v>1</v>
      </c>
      <c r="B4" s="4" t="s">
        <v>42</v>
      </c>
      <c r="C4" s="4" t="s">
        <v>43</v>
      </c>
      <c r="D4" s="5" t="s">
        <v>17</v>
      </c>
      <c r="E4" s="5" t="s">
        <v>18</v>
      </c>
      <c r="F4" s="5" t="s">
        <v>19</v>
      </c>
      <c r="G4" s="9">
        <f>10723.96*2</f>
        <v>21447.92</v>
      </c>
      <c r="H4" s="10">
        <f>12800*2</f>
        <v>25600</v>
      </c>
      <c r="I4" s="10">
        <f>8647.92*2</f>
        <v>17295.84</v>
      </c>
      <c r="J4" s="10" t="s">
        <v>44</v>
      </c>
      <c r="K4" s="15" t="s">
        <v>44</v>
      </c>
      <c r="L4" s="9" t="s">
        <v>44</v>
      </c>
      <c r="M4" s="17" t="s">
        <v>45</v>
      </c>
    </row>
    <row r="5" ht="44" customHeight="1" spans="1:13">
      <c r="A5" s="6" t="s">
        <v>40</v>
      </c>
      <c r="B5" s="6"/>
      <c r="C5" s="6"/>
      <c r="D5" s="6"/>
      <c r="E5" s="6"/>
      <c r="F5" s="6"/>
      <c r="G5" s="11">
        <f>G4</f>
        <v>21447.92</v>
      </c>
      <c r="H5" s="11"/>
      <c r="I5" s="11"/>
      <c r="J5" s="11">
        <v>0</v>
      </c>
      <c r="K5" s="11"/>
      <c r="L5" s="11">
        <v>0</v>
      </c>
      <c r="M5" s="11"/>
    </row>
  </sheetData>
  <mergeCells count="11">
    <mergeCell ref="A1:M1"/>
    <mergeCell ref="H2:L2"/>
    <mergeCell ref="A5:F5"/>
    <mergeCell ref="A2:A3"/>
    <mergeCell ref="B2:B3"/>
    <mergeCell ref="C2:C3"/>
    <mergeCell ref="D2:D3"/>
    <mergeCell ref="E2:E3"/>
    <mergeCell ref="F2:F3"/>
    <mergeCell ref="G2:G3"/>
    <mergeCell ref="M2:M3"/>
  </mergeCell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通过</vt:lpstr>
      <vt:lpstr>不通过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2025-10-13T16:01:00Z</dcterms:created>
  <dcterms:modified xsi:type="dcterms:W3CDTF">2025-12-05T11:10:33Z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92066A8E6DCF63713CBDE868807A4298</vt:lpwstr>
  </property>
  <property fmtid="{D5CDD505-2E9C-101B-9397-08002B2CF9AE}" pid="3" name="KSOProductBuildVer">
    <vt:lpwstr>2052-11.8.2.1126</vt:lpwstr>
  </property>
</Properties>
</file>